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<sst xmlns="http://schemas.openxmlformats.org/spreadsheetml/2006/main" count="163" uniqueCount="112">
  <si>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</si>
  <si>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</si>
  <si>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</si>
  <si>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</si>
  <si>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</si>
  <si>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</si>
  <si>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</si>
  <si>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</si>
  <si>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</si>
  <si>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</si>
  <si>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</si>
  <si>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</si>
  <si>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</si>
  <si>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</si>
  <si>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</si>
  <si>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</si>
  <si>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</si>
  <si>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</si>
  <si>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</si>
  <si>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</si>
  <si>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</si>
  <si>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</si>
  <si>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</si>
  <si>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</si>
  <si>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</si>
  <si>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</si>
  <si>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</si>
  <si>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</si>
  <si>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</si>
  <si>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</si>
  <si>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</si>
  <si>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</si>
  <si>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</si>
  <si>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</si>
  <si>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</si>
  <si>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</si>
  <si>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</si>
  <si>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</si>
  <si>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</si>
  <si>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</si>
  <si>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</si>
  <si>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</si>
  <si>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</si>
  <si>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</si>
  <si>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</si>
  <si>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</si>
  <si>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</si>
  <si>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</si>
  <si>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</si>
  <si>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</si>
  <si>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</si>
  <si>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</si>
  <si>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</si>
  <si>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</si>
  <si>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</si>
  <si>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</si>
  <si>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</si>
  <si>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</si>
  <si>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</si>
  <si>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</si>
  <si>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</si>
  <si>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</si>
  <si>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</si>
  <si>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</si>
  <si>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</si>
  <si>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</si>
  <si>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</si>
  <si>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</si>
  <si>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</si>
  <si>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</si>
  <si>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</si>
  <si>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</si>
  <si>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</si>
  <si>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</si>
  <si>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</si>
  <si>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</si>
  <si>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</si>
  <si>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</si>
  <si>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</si>
  <si>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</si>
  <si>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</si>
  <si>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</si>
  <si>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</si>
  <si>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</si>
  <si>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</si>
  <si>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</si>
  <si>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</si>
  <si>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</si>
  <si>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</si>
  <si>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</si>
  <si>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</si>
  <si>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</si>
  <si>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</si>
  <si>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</si>
  <si>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</si>
  <si>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</si>
  <si>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</si>
  <si>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</si>
  <si>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</si>
  <si>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</si>
  <si>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</si>
  <si>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</si>
  <si>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</si>
  <si>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</si>
  <si>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</si>
  <si>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</si>
  <si>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</si>
  <si>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</si>
  <si>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</si>
  <si>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</si>
  <si>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</si>
  <si>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16.11.2017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</si>
</sst>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0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78" fillId="34" borderId="10" xfId="0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/>
    </xf>
    <xf numFmtId="190" fontId="78" fillId="34" borderId="17" xfId="0" applyNumberFormat="1" applyFont="1" applyFill="1" applyBorder="1" applyAlignment="1">
      <alignment/>
    </xf>
    <xf numFmtId="189" fontId="78" fillId="34" borderId="10" xfId="0" applyNumberFormat="1" applyFont="1" applyFill="1" applyBorder="1" applyAlignment="1">
      <alignment/>
    </xf>
    <xf numFmtId="189" fontId="79" fillId="34" borderId="10" xfId="0" applyNumberFormat="1" applyFont="1" applyFill="1" applyBorder="1" applyAlignment="1">
      <alignment/>
    </xf>
    <xf numFmtId="190" fontId="79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825"/>
          <c:w val="0.856"/>
          <c:h val="0.63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124413.6</c:v>
                </c:pt>
                <c:pt idx="1">
                  <c:v>116680.29999999999</c:v>
                </c:pt>
                <c:pt idx="2">
                  <c:v>1620.9000000000003</c:v>
                </c:pt>
                <c:pt idx="3">
                  <c:v>6112.400000000017</c:v>
                </c:pt>
              </c:numCache>
            </c:numRef>
          </c:val>
          <c:shape val="box"/>
        </c:ser>
        <c:shape val="box"/>
        <c:axId val="24039392"/>
        <c:axId val="15027937"/>
      </c:bar3D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519570.5</c:v>
                </c:pt>
                <c:pt idx="1">
                  <c:v>197438.00000000003</c:v>
                </c:pt>
                <c:pt idx="2">
                  <c:v>418715.3999999999</c:v>
                </c:pt>
                <c:pt idx="3">
                  <c:v>54.5</c:v>
                </c:pt>
                <c:pt idx="4">
                  <c:v>26906.5</c:v>
                </c:pt>
                <c:pt idx="5">
                  <c:v>51763.09999999999</c:v>
                </c:pt>
                <c:pt idx="6">
                  <c:v>10479.099999999997</c:v>
                </c:pt>
                <c:pt idx="7">
                  <c:v>11651.900000000105</c:v>
                </c:pt>
              </c:numCache>
            </c:numRef>
          </c:val>
          <c:shape val="box"/>
        </c:ser>
        <c:shape val="box"/>
        <c:axId val="1033706"/>
        <c:axId val="9303355"/>
      </c:bar3D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314808.30000000005</c:v>
                </c:pt>
                <c:pt idx="1">
                  <c:v>208887.5000000001</c:v>
                </c:pt>
                <c:pt idx="2">
                  <c:v>314808.30000000005</c:v>
                </c:pt>
              </c:numCache>
            </c:numRef>
          </c:val>
          <c:shape val="box"/>
        </c:ser>
        <c:shape val="box"/>
        <c:axId val="16621332"/>
        <c:axId val="15374261"/>
      </c:bar3D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52637.699999999975</c:v>
                </c:pt>
                <c:pt idx="1">
                  <c:v>43966.00000000001</c:v>
                </c:pt>
                <c:pt idx="2">
                  <c:v>1624.6</c:v>
                </c:pt>
                <c:pt idx="3">
                  <c:v>660.4</c:v>
                </c:pt>
                <c:pt idx="4">
                  <c:v>28.8</c:v>
                </c:pt>
                <c:pt idx="5">
                  <c:v>6357.899999999968</c:v>
                </c:pt>
              </c:numCache>
            </c:numRef>
          </c:val>
          <c:shape val="box"/>
        </c:ser>
        <c:shape val="box"/>
        <c:axId val="4150622"/>
        <c:axId val="37355599"/>
      </c:bar3D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19605.100000000002</c:v>
                </c:pt>
                <c:pt idx="1">
                  <c:v>12816.600000000002</c:v>
                </c:pt>
                <c:pt idx="2">
                  <c:v>1.6</c:v>
                </c:pt>
                <c:pt idx="3">
                  <c:v>558.3999999999997</c:v>
                </c:pt>
                <c:pt idx="4">
                  <c:v>578.7</c:v>
                </c:pt>
                <c:pt idx="5">
                  <c:v>400</c:v>
                </c:pt>
                <c:pt idx="6">
                  <c:v>5249.8</c:v>
                </c:pt>
              </c:numCache>
            </c:numRef>
          </c:val>
          <c:shape val="box"/>
        </c:ser>
        <c:shape val="box"/>
        <c:axId val="656072"/>
        <c:axId val="5904649"/>
      </c:bar3DChart>
      <c:cat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4649"/>
        <c:crosses val="autoZero"/>
        <c:auto val="1"/>
        <c:lblOffset val="100"/>
        <c:tickLblSkip val="2"/>
        <c:noMultiLvlLbl val="0"/>
      </c:catAx>
      <c:valAx>
        <c:axId val="590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6"/>
          <c:w val="0.877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3706.3</c:v>
                </c:pt>
                <c:pt idx="1">
                  <c:v>2174.5000000000005</c:v>
                </c:pt>
                <c:pt idx="2">
                  <c:v>337</c:v>
                </c:pt>
                <c:pt idx="3">
                  <c:v>223.89999999999998</c:v>
                </c:pt>
                <c:pt idx="4">
                  <c:v>549</c:v>
                </c:pt>
                <c:pt idx="5">
                  <c:v>421.89999999999964</c:v>
                </c:pt>
              </c:numCache>
            </c:numRef>
          </c:val>
          <c:shape val="box"/>
        </c:ser>
        <c:shape val="box"/>
        <c:axId val="53141842"/>
        <c:axId val="8514531"/>
      </c:bar3D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875"/>
          <c:w val="0.8552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48098.80000000001</c:v>
                </c:pt>
              </c:numCache>
            </c:numRef>
          </c:val>
          <c:shape val="box"/>
        </c:ser>
        <c:shape val="box"/>
        <c:axId val="9521916"/>
        <c:axId val="18588381"/>
      </c:bar3D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519570.5</c:v>
                </c:pt>
                <c:pt idx="1">
                  <c:v>314808.30000000005</c:v>
                </c:pt>
                <c:pt idx="2">
                  <c:v>52637.699999999975</c:v>
                </c:pt>
                <c:pt idx="3">
                  <c:v>19605.100000000002</c:v>
                </c:pt>
                <c:pt idx="4">
                  <c:v>3706.3</c:v>
                </c:pt>
                <c:pt idx="5">
                  <c:v>124413.6</c:v>
                </c:pt>
                <c:pt idx="6">
                  <c:v>48098.80000000001</c:v>
                </c:pt>
              </c:numCache>
            </c:numRef>
          </c:val>
          <c:shape val="box"/>
        </c:ser>
        <c:shape val="box"/>
        <c:axId val="33077702"/>
        <c:axId val="29263863"/>
      </c:bar3D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1925"/>
          <c:w val="0.84125"/>
          <c:h val="0.57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98268.7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988550.8999999997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605016.7999999998</c:v>
                </c:pt>
                <c:pt idx="1">
                  <c:v>66056.8</c:v>
                </c:pt>
                <c:pt idx="2">
                  <c:v>27852</c:v>
                </c:pt>
                <c:pt idx="3">
                  <c:v>17955.299999999996</c:v>
                </c:pt>
                <c:pt idx="4">
                  <c:v>56.9</c:v>
                </c:pt>
                <c:pt idx="5">
                  <c:v>820309.4000000003</c:v>
                </c:pt>
              </c:numCache>
            </c:numRef>
          </c:val>
          <c:shape val="box"/>
        </c:ser>
        <c:shape val="box"/>
        <c:axId val="62048176"/>
        <c:axId val="21562673"/>
      </c:bar3D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4" sqref="D11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5" t="s">
        <v>111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41</v>
      </c>
      <c r="B3" s="166" t="s">
        <v>108</v>
      </c>
      <c r="C3" s="166" t="s">
        <v>90</v>
      </c>
      <c r="D3" s="166" t="s">
        <v>23</v>
      </c>
      <c r="E3" s="166" t="s">
        <v>22</v>
      </c>
      <c r="F3" s="166" t="s">
        <v>110</v>
      </c>
      <c r="G3" s="166" t="s">
        <v>92</v>
      </c>
      <c r="H3" s="166" t="s">
        <v>109</v>
      </c>
      <c r="I3" s="166" t="s">
        <v>91</v>
      </c>
    </row>
    <row r="4" spans="1:9" ht="24.75" customHeight="1">
      <c r="A4" s="170"/>
      <c r="B4" s="167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68"/>
      <c r="C5" s="168"/>
      <c r="D5" s="168"/>
      <c r="E5" s="168"/>
      <c r="F5" s="168"/>
      <c r="G5" s="168"/>
      <c r="H5" s="168"/>
      <c r="I5" s="168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</f>
        <v>519570.5</v>
      </c>
      <c r="E6" s="3">
        <f>D6/D151*100</f>
        <v>33.79876053766759</v>
      </c>
      <c r="F6" s="3">
        <f>D6/B6*100</f>
        <v>88.02770488781422</v>
      </c>
      <c r="G6" s="3">
        <f aca="true" t="shared" si="0" ref="G6:G43">D6/C6*100</f>
        <v>79.94611178411971</v>
      </c>
      <c r="H6" s="42">
        <f>B6-D6</f>
        <v>70664.69999999995</v>
      </c>
      <c r="I6" s="42">
        <f aca="true" t="shared" si="1" ref="I6:I43">C6-D6</f>
        <v>130330.3999999999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6699.4+11261.7+10.2+8073.8+9792.3+0.1+0.8+7352+6.6+10108.4-0.1+7942.1+9848.6-0.1+7861.7+17351.9+0.1+8976.7+21107.4+3648.1+8478-0.1+422+40.1+569.1+2781.8+7228.1+78.7+0.1+7673+92.1+10319.7+9.3+8020.9+10334.5+11348.9+0.1</f>
        <v>197438.00000000003</v>
      </c>
      <c r="E7" s="155">
        <f>D7/D6*100</f>
        <v>38.00023288466147</v>
      </c>
      <c r="F7" s="155">
        <f>D7/B7*100</f>
        <v>88.21753993711579</v>
      </c>
      <c r="G7" s="155">
        <f>D7/C7*100</f>
        <v>81.07108204136622</v>
      </c>
      <c r="H7" s="154">
        <f>B7-D7</f>
        <v>26370.099999999977</v>
      </c>
      <c r="I7" s="154">
        <f t="shared" si="1"/>
        <v>46098.899999999965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</f>
        <v>418715.3999999999</v>
      </c>
      <c r="E8" s="113">
        <f>D8/D6*100</f>
        <v>80.58875552018443</v>
      </c>
      <c r="F8" s="113">
        <f>D8/B8*100</f>
        <v>90.00952513821767</v>
      </c>
      <c r="G8" s="113">
        <f t="shared" si="0"/>
        <v>82.28321126572351</v>
      </c>
      <c r="H8" s="111">
        <f>B8-D8</f>
        <v>46474.70000000007</v>
      </c>
      <c r="I8" s="111">
        <f t="shared" si="1"/>
        <v>90155.6000000001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2.5+4.3+3.3+7+0.4+1.3+1.6+1.3+1.5-0.1+0.8+5.1+2.1+0.8+4.5+2.3+3.3+2.6+0.4+0.9+2.1+0.9+1.5+0.4+3.7</f>
        <v>54.5</v>
      </c>
      <c r="E9" s="139">
        <f>D9/D6*100</f>
        <v>0.010489433099069327</v>
      </c>
      <c r="F9" s="113">
        <f>D9/B9*100</f>
        <v>60.35437430786268</v>
      </c>
      <c r="G9" s="113">
        <f t="shared" si="0"/>
        <v>59.69331872946331</v>
      </c>
      <c r="H9" s="111">
        <f aca="true" t="shared" si="2" ref="H9:H43">B9-D9</f>
        <v>35.8</v>
      </c>
      <c r="I9" s="111">
        <f t="shared" si="1"/>
        <v>36.8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</f>
        <v>26906.5</v>
      </c>
      <c r="E10" s="113">
        <f>D10/D6*100</f>
        <v>5.178604251011172</v>
      </c>
      <c r="F10" s="113">
        <f aca="true" t="shared" si="3" ref="F10:F41">D10/B10*100</f>
        <v>92.4876254640451</v>
      </c>
      <c r="G10" s="113">
        <f t="shared" si="0"/>
        <v>88.24465084550094</v>
      </c>
      <c r="H10" s="111">
        <f t="shared" si="2"/>
        <v>2185.5</v>
      </c>
      <c r="I10" s="111">
        <f t="shared" si="1"/>
        <v>3584.2999999999993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</f>
        <v>51763.09999999999</v>
      </c>
      <c r="E11" s="113">
        <f>D11/D6*100</f>
        <v>9.962671090833677</v>
      </c>
      <c r="F11" s="113">
        <f t="shared" si="3"/>
        <v>79.1824927835966</v>
      </c>
      <c r="G11" s="113">
        <f t="shared" si="0"/>
        <v>67.46962354309012</v>
      </c>
      <c r="H11" s="111">
        <f t="shared" si="2"/>
        <v>13608.80000000001</v>
      </c>
      <c r="I11" s="111">
        <f t="shared" si="1"/>
        <v>24957.5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</f>
        <v>10479.099999999997</v>
      </c>
      <c r="E12" s="113">
        <f>D12/D6*100</f>
        <v>2.016877401623071</v>
      </c>
      <c r="F12" s="113">
        <f t="shared" si="3"/>
        <v>83.45757474395117</v>
      </c>
      <c r="G12" s="113">
        <f t="shared" si="0"/>
        <v>75.25007719540127</v>
      </c>
      <c r="H12" s="111">
        <f>B12-D12</f>
        <v>2077.100000000004</v>
      </c>
      <c r="I12" s="111">
        <f t="shared" si="1"/>
        <v>3446.600000000004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11651.900000000105</v>
      </c>
      <c r="E13" s="113">
        <f>D13/D6*100</f>
        <v>2.2426023032485687</v>
      </c>
      <c r="F13" s="113">
        <f t="shared" si="3"/>
        <v>64.96846894567582</v>
      </c>
      <c r="G13" s="113">
        <f t="shared" si="0"/>
        <v>58.84352195540817</v>
      </c>
      <c r="H13" s="111">
        <f t="shared" si="2"/>
        <v>6282.7999999998665</v>
      </c>
      <c r="I13" s="111">
        <f t="shared" si="1"/>
        <v>8149.5999999998185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</f>
        <v>314808.30000000005</v>
      </c>
      <c r="E18" s="3">
        <f>D18/D151*100</f>
        <v>20.478703750444303</v>
      </c>
      <c r="F18" s="3">
        <f>D18/B18*100</f>
        <v>91.033810881955</v>
      </c>
      <c r="G18" s="3">
        <f t="shared" si="0"/>
        <v>84.18788378955297</v>
      </c>
      <c r="H18" s="42">
        <f>B18-D18</f>
        <v>31006.399999999965</v>
      </c>
      <c r="I18" s="42">
        <f t="shared" si="1"/>
        <v>59127.09999999992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+4391</f>
        <v>208887.5000000001</v>
      </c>
      <c r="E19" s="155">
        <f>D19/D18*100</f>
        <v>66.35387313485701</v>
      </c>
      <c r="F19" s="155">
        <f t="shared" si="3"/>
        <v>95.10050571547725</v>
      </c>
      <c r="G19" s="155">
        <f t="shared" si="0"/>
        <v>87.21615996292364</v>
      </c>
      <c r="H19" s="154">
        <f t="shared" si="2"/>
        <v>10761.699999999924</v>
      </c>
      <c r="I19" s="154">
        <f t="shared" si="1"/>
        <v>30617.999999999913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314808.30000000005</v>
      </c>
      <c r="E25" s="113">
        <f>D25/D18*100</f>
        <v>100</v>
      </c>
      <c r="F25" s="113">
        <f t="shared" si="3"/>
        <v>91.033810881955</v>
      </c>
      <c r="G25" s="113">
        <f t="shared" si="0"/>
        <v>84.18788378955297</v>
      </c>
      <c r="H25" s="111">
        <f t="shared" si="2"/>
        <v>31006.399999999965</v>
      </c>
      <c r="I25" s="111">
        <f t="shared" si="1"/>
        <v>59127.09999999992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</f>
        <v>52637.699999999975</v>
      </c>
      <c r="E33" s="3">
        <f>D33/D151*100</f>
        <v>3.424153252645376</v>
      </c>
      <c r="F33" s="3">
        <f>D33/B33*100</f>
        <v>89.41398300577563</v>
      </c>
      <c r="G33" s="3">
        <f t="shared" si="0"/>
        <v>81.0778714280433</v>
      </c>
      <c r="H33" s="42">
        <f t="shared" si="2"/>
        <v>6231.951290000026</v>
      </c>
      <c r="I33" s="42">
        <f t="shared" si="1"/>
        <v>12284.700000000026</v>
      </c>
      <c r="K33" s="95"/>
    </row>
    <row r="34" spans="1:9" s="99" customFormat="1" ht="18">
      <c r="A34" s="109" t="s">
        <v>3</v>
      </c>
      <c r="B34" s="137">
        <v>48244.7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1743.2+1833.7+1830.2+1935.3+81+1854.2+129.9+1804.7+34.4+1.5+1881.6+1967.7+0.1+1784.4+235.6+2357.6-0.1+6335.8+2919.9+53.7+142.8+686.6+728.3+0.1+8.8+87.6+495.7+1689.4+9.2+4.2+70.1+2075.5+2129.1+113+4.5+2132.8-9.1+2045.9+241.3+11.3+2514.5</f>
        <v>43966.00000000001</v>
      </c>
      <c r="E34" s="113">
        <f>D34/D33*100</f>
        <v>83.52568596272259</v>
      </c>
      <c r="F34" s="113">
        <f t="shared" si="3"/>
        <v>91.13125379575375</v>
      </c>
      <c r="G34" s="113">
        <f t="shared" si="0"/>
        <v>83.15412999854371</v>
      </c>
      <c r="H34" s="111">
        <f t="shared" si="2"/>
        <v>4278.69999999999</v>
      </c>
      <c r="I34" s="111">
        <f t="shared" si="1"/>
        <v>8906.899999999987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5.4+1.2+41.8+16.1+2.9+29.7+160.9+0.8+93.4+46.9+11.2+0.1+15.2+184.7+9.2+183.2+0.9+11.9+0.1+174+0.1+59.2+12.8+2+8.2+325.6+7.6-0.1+53.7+13.4+10.7+7.4+0.6+1.6+1.5+8.1+1.8+9.7+0.1+1+17.2-0.3+3.2+3.8+10.2+6.6+6.3+7.9+2+3.1+1.1+24.5+23.5+0.9</f>
        <v>1624.6</v>
      </c>
      <c r="E36" s="113">
        <f>D36/D33*100</f>
        <v>3.086381053883435</v>
      </c>
      <c r="F36" s="113">
        <f t="shared" si="3"/>
        <v>62.78268026419103</v>
      </c>
      <c r="G36" s="113">
        <f t="shared" si="0"/>
        <v>52.76045726162639</v>
      </c>
      <c r="H36" s="111">
        <f t="shared" si="2"/>
        <v>963.0563300000003</v>
      </c>
      <c r="I36" s="111">
        <f t="shared" si="1"/>
        <v>1454.6000000000004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1.2546140883815218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0.05471363680403971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7271.394960000005</v>
      </c>
      <c r="C39" s="137">
        <f>C33-C34-C36-C37-C35-C38</f>
        <v>8137.400000000006</v>
      </c>
      <c r="D39" s="137">
        <f>D33-D34-D36-D37-D35-D38</f>
        <v>6357.899999999968</v>
      </c>
      <c r="E39" s="113">
        <f>D39/D33*100</f>
        <v>12.078605258208414</v>
      </c>
      <c r="F39" s="113">
        <f t="shared" si="3"/>
        <v>87.43714287251375</v>
      </c>
      <c r="G39" s="113">
        <f t="shared" si="0"/>
        <v>78.13183572148307</v>
      </c>
      <c r="H39" s="111">
        <f>B39-D39</f>
        <v>913.4949600000373</v>
      </c>
      <c r="I39" s="111">
        <f t="shared" si="1"/>
        <v>1779.5000000000382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</f>
        <v>1444.3000000000002</v>
      </c>
      <c r="E43" s="3">
        <f>D43/D151*100</f>
        <v>0.09395365950251854</v>
      </c>
      <c r="F43" s="3">
        <f>D43/B43*100</f>
        <v>66.37408088235294</v>
      </c>
      <c r="G43" s="3">
        <f t="shared" si="0"/>
        <v>64.56414841305319</v>
      </c>
      <c r="H43" s="42">
        <f t="shared" si="2"/>
        <v>731.6999999999998</v>
      </c>
      <c r="I43" s="42">
        <f t="shared" si="1"/>
        <v>792.7000000000003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0.6447954499445502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102.7+154.9+447.3+314.1+572.1+284.8+559+325.4+510.8+301.6+29.6+556.7+0.1+311.9+684.4+334.8+585.4+305.3+503.4-0.1+18+293.3+510.8+310.5+0.1+758.7+314.8</f>
        <v>9090.4</v>
      </c>
      <c r="E46" s="113">
        <f>D46/D45*100</f>
        <v>91.71013206081456</v>
      </c>
      <c r="F46" s="113">
        <f aca="true" t="shared" si="6" ref="F46:F74">D46/B46*100</f>
        <v>93.92659541096296</v>
      </c>
      <c r="G46" s="113">
        <f t="shared" si="4"/>
        <v>86.331044569171</v>
      </c>
      <c r="H46" s="111">
        <f aca="true" t="shared" si="7" ref="H46:H74">B46-D46</f>
        <v>587.7960000000003</v>
      </c>
      <c r="I46" s="111">
        <f t="shared" si="5"/>
        <v>1439.300000000001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0.008070943594192956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5.4+5.6+7.3+6+2.1+4.3+6.6+2.2+4.2+6.4</f>
        <v>50.10000000000001</v>
      </c>
      <c r="E48" s="113">
        <f>D48/D45*100</f>
        <v>0.5054428425863339</v>
      </c>
      <c r="F48" s="113">
        <f t="shared" si="6"/>
        <v>77.85305818000995</v>
      </c>
      <c r="G48" s="113">
        <f t="shared" si="4"/>
        <v>67.33870967741936</v>
      </c>
      <c r="H48" s="111">
        <f t="shared" si="7"/>
        <v>14.251999999999995</v>
      </c>
      <c r="I48" s="111">
        <f t="shared" si="5"/>
        <v>24.299999999999997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3.1+3.5+1+0.7+59.3+95.2+2.2+6-0.1+53.5+89.7+6.2+7.2+73.9+0.4+4+3.2+30.6+0.2+2.7+3.1+5.4+3.6+1.3+5+0.5+0.4+4.8+0.7+0.5+6.7+33.4</f>
        <v>507.8999999999999</v>
      </c>
      <c r="E49" s="113">
        <f>D49/D45*100</f>
        <v>5.124040314363252</v>
      </c>
      <c r="F49" s="113">
        <f t="shared" si="6"/>
        <v>73.75813604956127</v>
      </c>
      <c r="G49" s="113">
        <f t="shared" si="4"/>
        <v>58.709975725349665</v>
      </c>
      <c r="H49" s="111">
        <f t="shared" si="7"/>
        <v>180.70200000000006</v>
      </c>
      <c r="I49" s="111">
        <f t="shared" si="5"/>
        <v>357.2000000000001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262.9000000000008</v>
      </c>
      <c r="E50" s="113">
        <f>D50/D45*100</f>
        <v>2.6523138386416676</v>
      </c>
      <c r="F50" s="113">
        <f t="shared" si="6"/>
        <v>90.73370399897851</v>
      </c>
      <c r="G50" s="113">
        <f t="shared" si="4"/>
        <v>82.8292375551359</v>
      </c>
      <c r="H50" s="111">
        <f t="shared" si="7"/>
        <v>26.84899999999982</v>
      </c>
      <c r="I50" s="111">
        <f t="shared" si="5"/>
        <v>54.49999999999852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</f>
        <v>19605.100000000002</v>
      </c>
      <c r="E51" s="3">
        <f>D51/D151*100</f>
        <v>1.2753381499084857</v>
      </c>
      <c r="F51" s="3">
        <f>D51/B51*100</f>
        <v>86.7110134145964</v>
      </c>
      <c r="G51" s="3">
        <f t="shared" si="4"/>
        <v>78.51273097162264</v>
      </c>
      <c r="H51" s="42">
        <f>B51-D51</f>
        <v>3004.5999999999985</v>
      </c>
      <c r="I51" s="42">
        <f t="shared" si="5"/>
        <v>5365.499999999996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392.4+738.8+389.6+752.9+403.1+730.4+397.8+724.9+1.1+0.1+403+795.7+527.1+1240.6+386.5+33.7+705.7+0.1+5.8+226.6+536.1+14.2+2.1+376.1+1.7+154.2+769.9+9+398.1-0.1+5.3+1.1+963.2+13.3+716.5</f>
        <v>12816.600000000002</v>
      </c>
      <c r="E52" s="113">
        <f>D52/D51*100</f>
        <v>65.37380579543078</v>
      </c>
      <c r="F52" s="113">
        <f t="shared" si="6"/>
        <v>94.17133472359849</v>
      </c>
      <c r="G52" s="113">
        <f t="shared" si="4"/>
        <v>84.04658543942715</v>
      </c>
      <c r="H52" s="111">
        <f t="shared" si="7"/>
        <v>793.2739999999976</v>
      </c>
      <c r="I52" s="111">
        <f t="shared" si="5"/>
        <v>2432.7999999999975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0.008161141743729948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f>744.5-0.2</f>
        <v>744.3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1.9+1.9+0.5+7.4+2.1+1.2+12.9+5.1+0.1+4.5+16.8+19.2+9.7+3.1+1.1+1.4+2.5+5.7+19.9+0.8+28.2+4+19.8+8.2+38.7+4.3+0.2+18.2+4.3+27.9+3.9+3+21+4+9.4+2.4+4.7+1.2+8.1+6.9+10.9+0.1+38.9+5.3+2.8+0.1+3+2.2+20.1+27.7+3.6+38.3+19.9+5.8+2.6+7.8+14.9+0.8+17.5-0.1</f>
        <v>558.3999999999997</v>
      </c>
      <c r="E54" s="113">
        <f>D54/D51*100</f>
        <v>2.84823846856175</v>
      </c>
      <c r="F54" s="113">
        <f t="shared" si="6"/>
        <v>75.02351202472119</v>
      </c>
      <c r="G54" s="113">
        <f t="shared" si="4"/>
        <v>68.92125401135519</v>
      </c>
      <c r="H54" s="111">
        <f t="shared" si="7"/>
        <v>185.9000000000002</v>
      </c>
      <c r="I54" s="111">
        <f t="shared" si="5"/>
        <v>251.8000000000003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0.5+0.6+7.5+73.9+2.1+51.2+20.8+16.3+5.9+0.4+16.8+14.9+10.4+71.4+0.3+1.2+1.4+16+1.2+0.1+25+43+3.8+1.3+4.1+73.9-0.2+14.3+2.8+3+2.4+0.3+0.4+1.3+1.5+2+0.6+0.5+3+1.3+1.4+2+1.4+0.2+0.3+0.2+0.6+0.1-0.1+0.5+38.9+0.3+0.6+11.4+1.9+2.3+0.2+2+13.1+4.4-0.2</f>
        <v>578.7</v>
      </c>
      <c r="E55" s="113">
        <f>D55/D51*100</f>
        <v>2.951782954435325</v>
      </c>
      <c r="F55" s="113">
        <f t="shared" si="6"/>
        <v>67.14095772451672</v>
      </c>
      <c r="G55" s="113">
        <f t="shared" si="4"/>
        <v>54.455631881057684</v>
      </c>
      <c r="H55" s="111">
        <f t="shared" si="7"/>
        <v>283.21799999999996</v>
      </c>
      <c r="I55" s="111">
        <f t="shared" si="5"/>
        <v>484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2.0402854359324865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6914.496000000001</v>
      </c>
      <c r="C57" s="138">
        <f>C51-C52-C55-C54-C53-C56</f>
        <v>7316.399999999999</v>
      </c>
      <c r="D57" s="138">
        <f>D51-D52-D55-D54-D53-D56</f>
        <v>5249.8</v>
      </c>
      <c r="E57" s="113">
        <f>D57/D51*100</f>
        <v>26.777726203895924</v>
      </c>
      <c r="F57" s="113">
        <f t="shared" si="6"/>
        <v>75.92455039383925</v>
      </c>
      <c r="G57" s="113">
        <f t="shared" si="4"/>
        <v>71.75386802252476</v>
      </c>
      <c r="H57" s="111">
        <f>B57-D57</f>
        <v>1664.6960000000008</v>
      </c>
      <c r="I57" s="111">
        <f>C57-D57</f>
        <v>2066.5999999999985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</f>
        <v>3706.3</v>
      </c>
      <c r="E59" s="3">
        <f>D59/D151*100</f>
        <v>0.24109980489800206</v>
      </c>
      <c r="F59" s="3">
        <f>D59/B59*100</f>
        <v>86.16474919508971</v>
      </c>
      <c r="G59" s="3">
        <f t="shared" si="4"/>
        <v>76.95805647840533</v>
      </c>
      <c r="H59" s="42">
        <f>B59-D59</f>
        <v>595.1109999999999</v>
      </c>
      <c r="I59" s="42">
        <f t="shared" si="5"/>
        <v>1109.6999999999998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55.6+146.1+60.8+59.3+73.6+0.1+67.3+144.6-4.5+79.7+66.8+72.2-0.1+53+75.7+69.4+0.1+39.1+101.5+64.4+45.9+60.8+119.4+37.7+47.7+65.9+60.6-0.1+31.3+40.6+67.5+63.7+74.8+157.2+31.9+0.1+44.8</f>
        <v>2174.5000000000005</v>
      </c>
      <c r="E60" s="113">
        <f>D60/D59*100</f>
        <v>58.67037206917951</v>
      </c>
      <c r="F60" s="113">
        <f t="shared" si="6"/>
        <v>92.743143520085</v>
      </c>
      <c r="G60" s="113">
        <f t="shared" si="4"/>
        <v>84.91818643339712</v>
      </c>
      <c r="H60" s="111">
        <f t="shared" si="7"/>
        <v>170.14771999999948</v>
      </c>
      <c r="I60" s="111">
        <f t="shared" si="5"/>
        <v>386.1999999999998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9.092626069125542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0.4+18.6+55.1+0.5+32.9+0.7+67.5+3.7+0.4+6.3+12.6+0.1+4.2+0.1+1.9+0.5+3.8+1+0.1+0.1+2.5-0.1+0.6+0.1+3.3+0.4+5.9+0.7</f>
        <v>223.89999999999998</v>
      </c>
      <c r="E62" s="113">
        <f>D62/D59*100</f>
        <v>6.041065213285486</v>
      </c>
      <c r="F62" s="113">
        <f t="shared" si="6"/>
        <v>66.03248544653162</v>
      </c>
      <c r="G62" s="113">
        <f t="shared" si="4"/>
        <v>54.22620489222572</v>
      </c>
      <c r="H62" s="111">
        <f t="shared" si="7"/>
        <v>115.17553000000004</v>
      </c>
      <c r="I62" s="111">
        <f t="shared" si="5"/>
        <v>189.00000000000006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14.812616355934487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421.89999999999964</v>
      </c>
      <c r="E64" s="113">
        <f>D64/D59*100</f>
        <v>11.383320292474965</v>
      </c>
      <c r="F64" s="113">
        <f t="shared" si="6"/>
        <v>90.3724624246873</v>
      </c>
      <c r="G64" s="113">
        <f t="shared" si="4"/>
        <v>61.0034702139965</v>
      </c>
      <c r="H64" s="111">
        <f t="shared" si="7"/>
        <v>44.94575000000037</v>
      </c>
      <c r="I64" s="111">
        <f t="shared" si="5"/>
        <v>269.70000000000005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0.01576844635007304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+36.9+1648.7+1618.2+708.6+2+22.6+23.3+36.4+82.9+815.8+1474.1+432.4+54.9+18.9+22+15.6+311.1+1694.5+1935.1+26.3+25.9+120.2+243.3+17.1+315.3+665.2+1876.2+71.1+29.7+42.5+5.2+78+29.4+120.4+583.5+424.3+1056.1+1600.5+1348.3+1.6+115.2+57.4+81.5+104.1+13.4+469.2+2458.4+19.3+11.7+43.2+14.5+11.6+13.1+36.9+2714.6+1422.3+73.5+89.9+1+1227.5+1388.6+65.7+32.7+7.5+39.6+25.7+4.6+117.3+8+19.8+253.2+5.1+3240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</f>
        <v>124413.6</v>
      </c>
      <c r="E90" s="3">
        <f>D90/D151*100</f>
        <v>8.093272181598378</v>
      </c>
      <c r="F90" s="3">
        <f aca="true" t="shared" si="10" ref="F90:F96">D90/B90*100</f>
        <v>86.26840481235199</v>
      </c>
      <c r="G90" s="3">
        <f t="shared" si="8"/>
        <v>80.13231980894008</v>
      </c>
      <c r="H90" s="42">
        <f aca="true" t="shared" si="11" ref="H90:H96">B90-D90</f>
        <v>19803.277859999973</v>
      </c>
      <c r="I90" s="42">
        <f t="shared" si="9"/>
        <v>30846.600000000006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</f>
        <v>116680.29999999999</v>
      </c>
      <c r="E91" s="113">
        <f>D91/D90*100</f>
        <v>93.78420044110932</v>
      </c>
      <c r="F91" s="113">
        <f t="shared" si="10"/>
        <v>87.28704452882673</v>
      </c>
      <c r="G91" s="113">
        <f t="shared" si="8"/>
        <v>80.98350142387063</v>
      </c>
      <c r="H91" s="111">
        <f t="shared" si="11"/>
        <v>16993.94757000002</v>
      </c>
      <c r="I91" s="111">
        <f t="shared" si="9"/>
        <v>27398.800000000017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48.5+5.1+5+1.3+22.8+67.3+62.7+3.5+1.4+40.6+112.7+571.4+55.5+1.7+2.4+3.1+83.6+0.9+1.4+3.5+0.9+23.5+44.4+1+13.6+0.7+42.8+22.3+44+0.7+4.6+0.7+0.7+13.7+56.1+1.6+31.5+0.9+63.8+4.3+0.9+0.3+18-0.1+60.5+27.6+1.9+44.7+0.9</f>
        <v>1620.9000000000003</v>
      </c>
      <c r="E92" s="113">
        <f>D92/D90*100</f>
        <v>1.302831844750092</v>
      </c>
      <c r="F92" s="113">
        <f t="shared" si="10"/>
        <v>70.68325841579497</v>
      </c>
      <c r="G92" s="113">
        <f t="shared" si="8"/>
        <v>61.852247576890804</v>
      </c>
      <c r="H92" s="111">
        <f t="shared" si="11"/>
        <v>672.2879999999998</v>
      </c>
      <c r="I92" s="111">
        <f t="shared" si="9"/>
        <v>999.6999999999996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6112.400000000017</v>
      </c>
      <c r="E94" s="113">
        <f>D94/D90*100</f>
        <v>4.912967714140589</v>
      </c>
      <c r="F94" s="113">
        <f t="shared" si="10"/>
        <v>74.09470586162544</v>
      </c>
      <c r="G94" s="113">
        <f>D94/C94*100</f>
        <v>71.40237135681342</v>
      </c>
      <c r="H94" s="111">
        <f t="shared" si="11"/>
        <v>2137.042289999955</v>
      </c>
      <c r="I94" s="111">
        <f>C94-D94</f>
        <v>2448.0999999999885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</f>
        <v>48098.80000000001</v>
      </c>
      <c r="E95" s="83">
        <f>D95/D151*100</f>
        <v>3.128891696794114</v>
      </c>
      <c r="F95" s="85">
        <f t="shared" si="10"/>
        <v>88.3149599359563</v>
      </c>
      <c r="G95" s="82">
        <f>D95/C95*100</f>
        <v>81.55601223540265</v>
      </c>
      <c r="H95" s="86">
        <f t="shared" si="11"/>
        <v>6363.999999999993</v>
      </c>
      <c r="I95" s="89">
        <f>C95-D95</f>
        <v>10877.599999999991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69.1+1043.7+68.3+1051.8+1+68.3+66.1+938.4+3+68.7+11.3+4.3+734+67.7+6.3+0.4+21.5+2.2+658.8+0.1+17.8+71.8+130.4+525.1+460.8+17+3.6+18.3+567.4+6.6+33.7+842.6+39.7-0.1+76.9+138.3+814.3+78.3+19.7+1.5</f>
        <v>8748.7</v>
      </c>
      <c r="E96" s="144">
        <f>D96/D95*100</f>
        <v>18.18901926867198</v>
      </c>
      <c r="F96" s="145">
        <f t="shared" si="10"/>
        <v>91.3845511046117</v>
      </c>
      <c r="G96" s="146">
        <f>D96/C96*100</f>
        <v>81.38855553384874</v>
      </c>
      <c r="H96" s="147">
        <f t="shared" si="11"/>
        <v>824.7999999999993</v>
      </c>
      <c r="I96" s="136">
        <f>C96-D96</f>
        <v>2000.5999999999967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</f>
        <v>7748.299999999994</v>
      </c>
      <c r="E102" s="17">
        <f>D102/D151*100</f>
        <v>0.504037346758543</v>
      </c>
      <c r="F102" s="17">
        <f>D102/B102*100</f>
        <v>80.98647490436267</v>
      </c>
      <c r="G102" s="17">
        <f aca="true" t="shared" si="12" ref="G102:G149">D102/C102*100</f>
        <v>74.38629839770353</v>
      </c>
      <c r="H102" s="67">
        <f aca="true" t="shared" si="13" ref="H102:H107">B102-D102</f>
        <v>1819.1000000000058</v>
      </c>
      <c r="I102" s="67">
        <f aca="true" t="shared" si="14" ref="I102:I149">C102-D102</f>
        <v>2668.000000000009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17.3+10+11+0.1+10.9+18.9+0.1+11+25.2+18.3+2.4+10.6+13.7+13.9+13.8+13+14.1+22</f>
        <v>226.29999999999998</v>
      </c>
      <c r="E103" s="131">
        <f>D103/D102*100</f>
        <v>2.920640656660173</v>
      </c>
      <c r="F103" s="113">
        <f>D103/B103*100</f>
        <v>87.34079505982245</v>
      </c>
      <c r="G103" s="131">
        <f>D103/C103*100</f>
        <v>87.34079505982245</v>
      </c>
      <c r="H103" s="130">
        <f t="shared" si="13"/>
        <v>32.80000000000004</v>
      </c>
      <c r="I103" s="130">
        <f t="shared" si="14"/>
        <v>32.80000000000004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</f>
        <v>6152.499999999999</v>
      </c>
      <c r="E104" s="113">
        <f>D104/D102*100</f>
        <v>79.40451453867306</v>
      </c>
      <c r="F104" s="113">
        <f aca="true" t="shared" si="15" ref="F104:F149">D104/B104*100</f>
        <v>81.45230687760639</v>
      </c>
      <c r="G104" s="113">
        <f t="shared" si="12"/>
        <v>74.53149038752738</v>
      </c>
      <c r="H104" s="111">
        <f t="shared" si="13"/>
        <v>1401.000000000001</v>
      </c>
      <c r="I104" s="111">
        <f t="shared" si="14"/>
        <v>2102.4000000000024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1369.4999999999945</v>
      </c>
      <c r="E106" s="135">
        <f>D106/D102*100</f>
        <v>17.674844804666773</v>
      </c>
      <c r="F106" s="135">
        <f t="shared" si="15"/>
        <v>78.04308183268721</v>
      </c>
      <c r="G106" s="135">
        <f t="shared" si="12"/>
        <v>71.99179940072511</v>
      </c>
      <c r="H106" s="136">
        <f>B106-D106</f>
        <v>385.30000000000473</v>
      </c>
      <c r="I106" s="136">
        <f t="shared" si="14"/>
        <v>532.8000000000065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469840.50000000006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435059.8000000001</v>
      </c>
      <c r="E107" s="70">
        <f>D107/D151*100</f>
        <v>28.301225723488066</v>
      </c>
      <c r="F107" s="70">
        <f>D107/B107*100</f>
        <v>92.59733888415325</v>
      </c>
      <c r="G107" s="70">
        <f t="shared" si="12"/>
        <v>83.60511831284619</v>
      </c>
      <c r="H107" s="69">
        <f t="shared" si="13"/>
        <v>34780.69999999995</v>
      </c>
      <c r="I107" s="69">
        <f t="shared" si="14"/>
        <v>85314.79999999987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</f>
        <v>1887.3000000000004</v>
      </c>
      <c r="E108" s="106">
        <f>D108/D107*100</f>
        <v>0.4338024335964849</v>
      </c>
      <c r="F108" s="106">
        <f t="shared" si="15"/>
        <v>52.00749538427624</v>
      </c>
      <c r="G108" s="106">
        <f t="shared" si="12"/>
        <v>46.081160269557586</v>
      </c>
      <c r="H108" s="107">
        <f aca="true" t="shared" si="16" ref="H108:H149">B108-D108</f>
        <v>1741.5999999999997</v>
      </c>
      <c r="I108" s="107">
        <f t="shared" si="14"/>
        <v>2208.2999999999993</v>
      </c>
      <c r="L108" s="108"/>
    </row>
    <row r="109" spans="1:12" s="99" customFormat="1" ht="18">
      <c r="A109" s="109" t="s">
        <v>26</v>
      </c>
      <c r="B109" s="110">
        <f>2284.3-219.1</f>
        <v>2065.2000000000003</v>
      </c>
      <c r="C109" s="111">
        <f>2633.8-219.1</f>
        <v>2414.7000000000003</v>
      </c>
      <c r="D109" s="112">
        <f>68.3+138.7+47.8+60.9+18.1+30+81.4+40.6+14.7+2.7+31.2+33.2+49.1+0.8+32+30.3+35.6+3.1</f>
        <v>718.5000000000001</v>
      </c>
      <c r="E109" s="113">
        <f>D109/D108*100</f>
        <v>38.07025910030202</v>
      </c>
      <c r="F109" s="113">
        <f t="shared" si="15"/>
        <v>34.79081929110982</v>
      </c>
      <c r="G109" s="113">
        <f t="shared" si="12"/>
        <v>29.75524909926699</v>
      </c>
      <c r="H109" s="111">
        <f t="shared" si="16"/>
        <v>1346.7000000000003</v>
      </c>
      <c r="I109" s="111">
        <f t="shared" si="14"/>
        <v>1696.2000000000003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11.8+87.5+28+44.4+7.5+8.9+32.2+39.5+59.2+220.2+6.2+18.8+4.5+75.4+41+129.5</f>
        <v>814.6</v>
      </c>
      <c r="E110" s="106">
        <f>D110/D107*100</f>
        <v>0.18723862788517803</v>
      </c>
      <c r="F110" s="106">
        <f>D110/B110*100</f>
        <v>74.92641648270786</v>
      </c>
      <c r="G110" s="106">
        <f t="shared" si="12"/>
        <v>69.30406670069763</v>
      </c>
      <c r="H110" s="107">
        <f t="shared" si="16"/>
        <v>272.6</v>
      </c>
      <c r="I110" s="107">
        <f t="shared" si="14"/>
        <v>360.80000000000007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9.1+9.1+9.8+2.5+3.7+4.2+3.7+0.9</f>
        <v>43.00000000000001</v>
      </c>
      <c r="E113" s="106">
        <f>D113/D107*100</f>
        <v>0.009883698746701027</v>
      </c>
      <c r="F113" s="106">
        <f t="shared" si="15"/>
        <v>71.66666666666669</v>
      </c>
      <c r="G113" s="106">
        <f t="shared" si="12"/>
        <v>71.66666666666669</v>
      </c>
      <c r="H113" s="107">
        <f t="shared" si="16"/>
        <v>16.999999999999993</v>
      </c>
      <c r="I113" s="107">
        <f t="shared" si="14"/>
        <v>16.999999999999993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136.4+40+10+2+0.1+10.6+142+54.3+10.6+6.6+21.9+41.3+8.2+239.5+0.2+6.2+0.7+26.9+145.7+54.9+4+2+1.1+3.5+2.2+195.9+3.8+0.4+0.2+181.5+10+1.7+7.3+203.7+0.2+6.2+185.1+14.5+72+29.1+0.3+192.4+4.9+207.6+0.5+22.4</f>
        <v>2310.6000000000004</v>
      </c>
      <c r="E114" s="106">
        <f>D114/D107*100</f>
        <v>0.5310994028866836</v>
      </c>
      <c r="F114" s="106">
        <f t="shared" si="15"/>
        <v>84.35925520262872</v>
      </c>
      <c r="G114" s="106">
        <f t="shared" si="12"/>
        <v>77.03283880646775</v>
      </c>
      <c r="H114" s="107">
        <f t="shared" si="16"/>
        <v>428.39999999999964</v>
      </c>
      <c r="I114" s="107">
        <f t="shared" si="14"/>
        <v>688.8999999999996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0.004137362266060894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39+5+6.2+39.1+4.9+0.4+0.8+39+0.1+5.5+0.9+39+4.8+1.3+39-0.1+0.8+0.4+5+0.8+5.1+0.2+0.4+2.2+3.5+39+0.4+3+0.8+39+6+0.3-0.1+1.1+39+1.7+0.4+0.8-0.6</f>
        <v>374.1</v>
      </c>
      <c r="E118" s="106">
        <f>D118/D107*100</f>
        <v>0.08598817909629893</v>
      </c>
      <c r="F118" s="106">
        <f t="shared" si="15"/>
        <v>98.44736842105264</v>
      </c>
      <c r="G118" s="106">
        <f t="shared" si="12"/>
        <v>88.48155156102176</v>
      </c>
      <c r="H118" s="107">
        <f t="shared" si="16"/>
        <v>5.899999999999977</v>
      </c>
      <c r="I118" s="107">
        <f t="shared" si="14"/>
        <v>48.69999999999999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83.4536220261962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0.0244564080616044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7.997912011176392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0.0184572327758161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0.004528113146744423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6.5+6.7+0.9+10.2+6.4+2.4+29+2.5+26.7+1.1+7.5+20.9+3.3+0.1+0.6+54.3+6.4+19+6.4-0.2+0.9+1+0.1+24+11.8+60.3+1.8+4+2+10.5+0.5+0.1+1.1+56.8+0.1-0.1+8.7+10.4+6.4+43.4+6.5+23.9+0.2+0.1+0.2+49.2+6.4+42.1+25.3+43.2+0.1+0.1-0.2</f>
        <v>651.6</v>
      </c>
      <c r="E128" s="121">
        <f>D128/D107*100</f>
        <v>0.1497725140314044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0.2128902739347556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0.005930219248020615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1.2+14.1+4+6.1+23.5+26.4</f>
        <v>75.3</v>
      </c>
      <c r="E135" s="121">
        <f>D135/D107*100</f>
        <v>0.017307965479688076</v>
      </c>
      <c r="F135" s="106">
        <f t="shared" si="15"/>
        <v>24.29032258064516</v>
      </c>
      <c r="G135" s="106">
        <f t="shared" si="12"/>
        <v>17.642924086223054</v>
      </c>
      <c r="H135" s="107">
        <f t="shared" si="16"/>
        <v>234.7</v>
      </c>
      <c r="I135" s="107">
        <f t="shared" si="14"/>
        <v>351.49999999999994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1.2+4+6.1+23.5+26.4+5</f>
        <v>66.19999999999999</v>
      </c>
      <c r="E136" s="113"/>
      <c r="F136" s="106">
        <f>D136/B136*100</f>
        <v>31.888246628131018</v>
      </c>
      <c r="G136" s="113">
        <f>D136/C136*100</f>
        <v>25.69875776397515</v>
      </c>
      <c r="H136" s="111">
        <f>B136-D136</f>
        <v>141.4</v>
      </c>
      <c r="I136" s="111">
        <f>C136-D136</f>
        <v>191.40000000000003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0.5+1.3+15.9+33.5+3+0.6+15.2+1.3+36.5+1.9+0.3+0.3+0.6+5+2+16.5+0.1+0.5+1.2+18.6-0.1+0.3+0.5+0.5+16+2+17.3+2.1+0.4+0.7+25.9+2.2+17.9+2.1+0.8+15.3+2.1+17.5+3.3</f>
        <v>281.6</v>
      </c>
      <c r="E137" s="121">
        <f>D137/D107*100</f>
        <v>0.06472673411793044</v>
      </c>
      <c r="F137" s="106">
        <f>D137/B137*100</f>
        <v>80.82663605051667</v>
      </c>
      <c r="G137" s="106">
        <f>D137/C137*100</f>
        <v>73.87198321091292</v>
      </c>
      <c r="H137" s="107">
        <f t="shared" si="16"/>
        <v>66.79999999999995</v>
      </c>
      <c r="I137" s="107">
        <f t="shared" si="14"/>
        <v>99.59999999999997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15.9+33.5+15.2+36.5+0.3+4.6+16.5-0.1+1.2+16+0.3+16+0.1+16.2+0.3+25.4+16.9+0.3+14.8+17+2.7</f>
        <v>249.60000000000002</v>
      </c>
      <c r="E138" s="113">
        <f>D138/D137*100</f>
        <v>88.63636363636364</v>
      </c>
      <c r="F138" s="113">
        <f t="shared" si="15"/>
        <v>89.27038626609442</v>
      </c>
      <c r="G138" s="113">
        <f>D138/C138*100</f>
        <v>81.54197974518131</v>
      </c>
      <c r="H138" s="111">
        <f t="shared" si="16"/>
        <v>30</v>
      </c>
      <c r="I138" s="111">
        <f t="shared" si="14"/>
        <v>56.5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26+59.9+0.4-0.1+0.1+27.3+5.8+57.7+6.3+46.3+13.6+50.5+6-0.1+43.3+3.1+0.2+52.2+16.7+42.4+4.7+8+55+5.3+39.2+0.5+5+82.1+95.1+0.2+73.5+79.4+74.3-0.2+13.8+17.8+27+18+79.9+50.5+8.2+5.3+54+49.6</f>
        <v>1303.7999999999997</v>
      </c>
      <c r="E139" s="121">
        <f>D139/D107*100</f>
        <v>0.29968294013834407</v>
      </c>
      <c r="F139" s="106">
        <f t="shared" si="15"/>
        <v>92.88309467835005</v>
      </c>
      <c r="G139" s="106">
        <f t="shared" si="12"/>
        <v>86.19595398651326</v>
      </c>
      <c r="H139" s="107">
        <f t="shared" si="16"/>
        <v>99.90000000000032</v>
      </c>
      <c r="I139" s="107">
        <f t="shared" si="14"/>
        <v>208.8000000000004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26+59.9+27.3+57.1-0.1+46.3+42.7-0.1+36.4+51.8+8.5+28+53.1+4.3+35.3+82.1+45.8+73.5+42.3+73.9-0.1+13.8+27+76+32.8+8.2+49+34.3</f>
        <v>1035.1</v>
      </c>
      <c r="E140" s="113">
        <f>D140/D139*100</f>
        <v>79.391010891241</v>
      </c>
      <c r="F140" s="113">
        <f aca="true" t="shared" si="17" ref="F140:F148">D140/B140*100</f>
        <v>95.03305178112375</v>
      </c>
      <c r="G140" s="113">
        <f t="shared" si="12"/>
        <v>87.81708662085347</v>
      </c>
      <c r="H140" s="111">
        <f t="shared" si="16"/>
        <v>54.100000000000136</v>
      </c>
      <c r="I140" s="111">
        <f t="shared" si="14"/>
        <v>143.60000000000014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0.4+5.6+0.6+6+0.1+3.7+0.1+0.4+1+0.3+0.3+0.3+0.2-0.1+0.3+0.4+1.3</f>
        <v>20.9</v>
      </c>
      <c r="E141" s="113">
        <f>D141/D139*100</f>
        <v>1.6030065961036972</v>
      </c>
      <c r="F141" s="113">
        <f t="shared" si="17"/>
        <v>63.33333333333333</v>
      </c>
      <c r="G141" s="113">
        <f>D141/C141*100</f>
        <v>55.733333333333334</v>
      </c>
      <c r="H141" s="111">
        <f t="shared" si="16"/>
        <v>12.100000000000001</v>
      </c>
      <c r="I141" s="111">
        <f t="shared" si="14"/>
        <v>16.6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0.19558230845506752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</f>
        <v>40591.79999999999</v>
      </c>
      <c r="E144" s="121">
        <f>D144/D107*100</f>
        <v>9.33016564619392</v>
      </c>
      <c r="F144" s="106">
        <f t="shared" si="17"/>
        <v>82.717850694685</v>
      </c>
      <c r="G144" s="106">
        <f t="shared" si="12"/>
        <v>65.897490843918</v>
      </c>
      <c r="H144" s="107">
        <f t="shared" si="16"/>
        <v>8480.80000000001</v>
      </c>
      <c r="I144" s="107">
        <f t="shared" si="14"/>
        <v>21006.600000000013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0.030432598001470138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1601.8+39.7+92.5+565.2+121.3+853.6+638.8+424+800.9+24.5+1.5+318.7+33.7+748.2+470.6+626.9+12.3+30.7-0.1+883.3+49.6+651.7+21.2+772.1</f>
        <v>9782.7</v>
      </c>
      <c r="E147" s="121">
        <f>D147/D107*100</f>
        <v>2.2485874355663285</v>
      </c>
      <c r="F147" s="106">
        <f t="shared" si="17"/>
        <v>97.36548758882896</v>
      </c>
      <c r="G147" s="106">
        <f t="shared" si="12"/>
        <v>92.71998331880049</v>
      </c>
      <c r="H147" s="107">
        <f t="shared" si="16"/>
        <v>264.6999999999989</v>
      </c>
      <c r="I147" s="107">
        <f t="shared" si="14"/>
        <v>768.0999999999985</v>
      </c>
      <c r="K147" s="127"/>
      <c r="L147" s="108"/>
    </row>
    <row r="148" spans="1:12" s="122" customFormat="1" ht="19.5" customHeight="1">
      <c r="A148" s="158" t="s">
        <v>51</v>
      </c>
      <c r="B148" s="159">
        <f>329165+600</f>
        <v>329765</v>
      </c>
      <c r="C148" s="160">
        <f>376354.8-1000+14285.9-198-200-300-15786.4-2950-2519.8+7938.3-13756.7+0.7+204.9-2656</f>
        <v>359417.7</v>
      </c>
      <c r="D148" s="161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</f>
        <v>314598.0000000001</v>
      </c>
      <c r="E148" s="162">
        <f>D148/D107*100</f>
        <v>72.31143856545698</v>
      </c>
      <c r="F148" s="163">
        <f t="shared" si="17"/>
        <v>95.40066410928998</v>
      </c>
      <c r="G148" s="163">
        <f t="shared" si="12"/>
        <v>87.52991296755839</v>
      </c>
      <c r="H148" s="164">
        <f t="shared" si="16"/>
        <v>15166.999999999884</v>
      </c>
      <c r="I148" s="164">
        <f t="shared" si="14"/>
        <v>44819.699999999895</v>
      </c>
      <c r="K148" s="128"/>
      <c r="L148" s="108"/>
    </row>
    <row r="149" spans="1:12" s="122" customFormat="1" ht="18">
      <c r="A149" s="114" t="s">
        <v>103</v>
      </c>
      <c r="B149" s="115">
        <v>27028.1</v>
      </c>
      <c r="C149" s="116">
        <v>29485.2</v>
      </c>
      <c r="D149" s="117">
        <f>819+819+819.1+819+819+819.1+819+819+819.1+819+819+819.1+819.1+819+819+819+819.1+819+819+819+819.1+819+819+819.1+819+819+819.1+819+819+819.1+819</f>
        <v>25389.999999999996</v>
      </c>
      <c r="E149" s="121">
        <f>D149/D107*100</f>
        <v>5.835979329738117</v>
      </c>
      <c r="F149" s="106">
        <f t="shared" si="15"/>
        <v>93.93927061095674</v>
      </c>
      <c r="G149" s="106">
        <f t="shared" si="12"/>
        <v>86.11099806004367</v>
      </c>
      <c r="H149" s="107">
        <f t="shared" si="16"/>
        <v>1638.1000000000022</v>
      </c>
      <c r="I149" s="107">
        <f t="shared" si="14"/>
        <v>4095.2000000000044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482887.10000000003</v>
      </c>
      <c r="C150" s="65">
        <f>C43+C69+C72+C77+C79+C87+C102+C107+C100+C84+C98</f>
        <v>534331.1</v>
      </c>
      <c r="D150" s="46">
        <f>D43+D69+D72+D77+D79+D87+D102+D107+D100+D84+D98</f>
        <v>444494.8000000001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1714119.7191499998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1537247.2000000002</v>
      </c>
      <c r="E151" s="28">
        <v>100</v>
      </c>
      <c r="F151" s="3">
        <f>D151/B151*100</f>
        <v>89.68143723136751</v>
      </c>
      <c r="G151" s="3">
        <f aca="true" t="shared" si="18" ref="G151:G157">D151/C151*100</f>
        <v>81.81629580270598</v>
      </c>
      <c r="H151" s="42">
        <f aca="true" t="shared" si="19" ref="H151:H157">B151-D151</f>
        <v>176872.5191499996</v>
      </c>
      <c r="I151" s="42">
        <f aca="true" t="shared" si="20" ref="I151:I157">C151-D151</f>
        <v>341653.79999999935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674402.36529</v>
      </c>
      <c r="C152" s="53">
        <f>C8+C20+C34+C52+C60+C91+C115+C119+C46+C140+C131+C103</f>
        <v>735951.9999999999</v>
      </c>
      <c r="D152" s="53">
        <f>D8+D20+D34+D52+D60+D91+D115+D119+D46+D140+D131+D103</f>
        <v>605016.7999999998</v>
      </c>
      <c r="E152" s="6">
        <f>D152/D151*100</f>
        <v>39.35715739147222</v>
      </c>
      <c r="F152" s="6">
        <f aca="true" t="shared" si="21" ref="F152:F157">D152/B152*100</f>
        <v>89.71154775529833</v>
      </c>
      <c r="G152" s="6">
        <f t="shared" si="18"/>
        <v>82.20873100419591</v>
      </c>
      <c r="H152" s="54">
        <f t="shared" si="19"/>
        <v>69385.56529000017</v>
      </c>
      <c r="I152" s="64">
        <f t="shared" si="20"/>
        <v>130935.20000000007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84093.63986000001</v>
      </c>
      <c r="C153" s="54">
        <f>C11+C23+C36+C55+C62+C92+C49+C141+C109+C112+C96+C138</f>
        <v>98268.7</v>
      </c>
      <c r="D153" s="54">
        <f>D11+D23+D36+D55+D62+D92+D49+D141+D109+D112+D96+D138</f>
        <v>66056.8</v>
      </c>
      <c r="E153" s="6">
        <f>D153/D151*100</f>
        <v>4.297083774164624</v>
      </c>
      <c r="F153" s="6">
        <f t="shared" si="21"/>
        <v>78.55148155077134</v>
      </c>
      <c r="G153" s="6">
        <f t="shared" si="18"/>
        <v>67.22059007598554</v>
      </c>
      <c r="H153" s="54">
        <f t="shared" si="19"/>
        <v>18036.839860000007</v>
      </c>
      <c r="I153" s="64">
        <f t="shared" si="20"/>
        <v>32211.899999999994</v>
      </c>
      <c r="K153" s="34"/>
      <c r="L153" s="71"/>
    </row>
    <row r="154" spans="1:12" ht="18">
      <c r="A154" s="16" t="s">
        <v>1</v>
      </c>
      <c r="B154" s="53">
        <f>B22+B10+B54+B48+B61+B35+B123</f>
        <v>30244.352</v>
      </c>
      <c r="C154" s="53">
        <f>C22+C10+C54+C48+C61+C35+C123</f>
        <v>31719.100000000002</v>
      </c>
      <c r="D154" s="53">
        <f>D22+D10+D54+D48+D61+D35+D123</f>
        <v>27852</v>
      </c>
      <c r="E154" s="6">
        <f>D154/D151*100</f>
        <v>1.8118100979465108</v>
      </c>
      <c r="F154" s="6">
        <f t="shared" si="21"/>
        <v>92.08992145045792</v>
      </c>
      <c r="G154" s="6">
        <f t="shared" si="18"/>
        <v>87.80829216465789</v>
      </c>
      <c r="H154" s="54">
        <f t="shared" si="19"/>
        <v>2392.351999999999</v>
      </c>
      <c r="I154" s="64">
        <f t="shared" si="20"/>
        <v>3867.100000000002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17955.299999999996</v>
      </c>
      <c r="E155" s="6">
        <f>D155/D151*100</f>
        <v>1.1680164387354222</v>
      </c>
      <c r="F155" s="6">
        <f t="shared" si="21"/>
        <v>81.78189454260838</v>
      </c>
      <c r="G155" s="6">
        <f t="shared" si="18"/>
        <v>73.87613867333755</v>
      </c>
      <c r="H155" s="54">
        <f>B155-D155</f>
        <v>3999.8040000000037</v>
      </c>
      <c r="I155" s="64">
        <f t="shared" si="20"/>
        <v>6349.300000000003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56.9</v>
      </c>
      <c r="E156" s="6">
        <f>D156/D151*100</f>
        <v>0.0037014216061021284</v>
      </c>
      <c r="F156" s="6">
        <f t="shared" si="21"/>
        <v>56.09780143941635</v>
      </c>
      <c r="G156" s="6">
        <f t="shared" si="18"/>
        <v>53.83159886471145</v>
      </c>
      <c r="H156" s="54">
        <f t="shared" si="19"/>
        <v>44.529999999999994</v>
      </c>
      <c r="I156" s="64">
        <f t="shared" si="20"/>
        <v>48.800000000000004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903322.8279999997</v>
      </c>
      <c r="C157" s="66">
        <f>C151-C152-C153-C154-C155-C156</f>
        <v>988550.8999999997</v>
      </c>
      <c r="D157" s="66">
        <f>D151-D152-D153-D154-D155-D156</f>
        <v>820309.4000000003</v>
      </c>
      <c r="E157" s="31">
        <f>D157/D151*100</f>
        <v>53.36223087607511</v>
      </c>
      <c r="F157" s="31">
        <f t="shared" si="21"/>
        <v>90.81021475082223</v>
      </c>
      <c r="G157" s="31">
        <f t="shared" si="18"/>
        <v>82.98099774123926</v>
      </c>
      <c r="H157" s="91">
        <f t="shared" si="19"/>
        <v>83013.42799999949</v>
      </c>
      <c r="I157" s="91">
        <f t="shared" si="20"/>
        <v>168241.49999999942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1537247.2000000002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1537247.2000000002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2017-11-13T13:42:52Z</cp:lastPrinted>
  <dcterms:created xsi:type="dcterms:W3CDTF">2000-06-20T04:48:00Z</dcterms:created>
  <dcterms:modified xsi:type="dcterms:W3CDTF">2017-11-16T06:27:11Z</dcterms:modified>
  <cp:category/>
  <cp:version/>
  <cp:contentType/>
  <cp:contentStatus/>
</cp:coreProperties>
</file>